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90" windowHeight="8100"/>
  </bookViews>
  <sheets>
    <sheet name="Gmina" sheetId="1" r:id="rId1"/>
  </sheets>
  <calcPr calcId="124519"/>
</workbook>
</file>

<file path=xl/calcChain.xml><?xml version="1.0" encoding="utf-8"?>
<calcChain xmlns="http://schemas.openxmlformats.org/spreadsheetml/2006/main">
  <c r="B42" i="1"/>
  <c r="C42"/>
  <c r="E48" l="1"/>
  <c r="C7"/>
  <c r="C48"/>
  <c r="G48"/>
  <c r="D48"/>
  <c r="B48"/>
  <c r="F48"/>
  <c r="D14" l="1"/>
  <c r="D29"/>
  <c r="D25"/>
  <c r="D21"/>
  <c r="D17"/>
  <c r="D41"/>
  <c r="D37"/>
  <c r="D28"/>
  <c r="D24"/>
  <c r="D27"/>
  <c r="D23"/>
  <c r="D19"/>
  <c r="D39"/>
  <c r="D35"/>
  <c r="D26"/>
  <c r="D22"/>
  <c r="D18"/>
  <c r="D38"/>
  <c r="D34"/>
  <c r="D20"/>
  <c r="D40"/>
  <c r="D36"/>
  <c r="H48"/>
  <c r="D16"/>
  <c r="D32"/>
  <c r="D31"/>
  <c r="D30"/>
  <c r="D33"/>
  <c r="D13"/>
  <c r="D15"/>
  <c r="D42" l="1"/>
  <c r="I48" s="1"/>
</calcChain>
</file>

<file path=xl/sharedStrings.xml><?xml version="1.0" encoding="utf-8"?>
<sst xmlns="http://schemas.openxmlformats.org/spreadsheetml/2006/main" count="68" uniqueCount="64">
  <si>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</si>
  <si>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</si>
  <si>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</si>
  <si>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</si>
  <si>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</si>
  <si>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</si>
  <si>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</si>
  <si>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</si>
  <si>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</si>
  <si>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</si>
  <si>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</si>
  <si>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</si>
  <si>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</si>
  <si>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</si>
  <si>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</si>
  <si>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</si>
  <si>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</si>
  <si>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</si>
  <si>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</si>
  <si>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</si>
  <si>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</si>
  <si>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</si>
  <si>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</si>
  <si>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</si>
  <si>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</si>
  <si>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</si>
  <si>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</si>
  <si>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</si>
  <si>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</si>
  <si>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</si>
  <si>
    <t>WOJEWODA MAZOWIECKI</t>
  </si>
  <si>
    <t>KOSÓW LACKI</t>
  </si>
  <si>
    <t>1429053</t>
  </si>
  <si>
    <t>ALBINÓW</t>
  </si>
  <si>
    <t xml:space="preserve">BOJARY </t>
  </si>
  <si>
    <t>BUCZYN DWORSKI, NOWY BUCZYN</t>
  </si>
  <si>
    <t>BUCZYN SZLACHECKI</t>
  </si>
  <si>
    <t>CHRUSZCZEWKA SZLACHECKA</t>
  </si>
  <si>
    <t>CHRUSZCZEWKA WŁOŚCIAŃSKA</t>
  </si>
  <si>
    <t>DĘBE</t>
  </si>
  <si>
    <t>DYBÓW</t>
  </si>
  <si>
    <t>GRZYMAŁY</t>
  </si>
  <si>
    <t>GUTY</t>
  </si>
  <si>
    <t>HENRYSIN</t>
  </si>
  <si>
    <t xml:space="preserve">JAKUBIKI </t>
  </si>
  <si>
    <t>KOSÓW RUSKI</t>
  </si>
  <si>
    <t>KRUPY</t>
  </si>
  <si>
    <t>KUTYSKI</t>
  </si>
  <si>
    <t>ŁOMNA</t>
  </si>
  <si>
    <t>NOWA MALISZEWA</t>
  </si>
  <si>
    <t>NOWA WIEŚ</t>
  </si>
  <si>
    <t>RYTELE ŚWIĘCKIE</t>
  </si>
  <si>
    <t>SĄGOLE</t>
  </si>
  <si>
    <t>STARA MALISZEWA</t>
  </si>
  <si>
    <t>TELAKI</t>
  </si>
  <si>
    <t>TOSIE</t>
  </si>
  <si>
    <t>TRZCINIEC DUŻY</t>
  </si>
  <si>
    <t>TRZCINIEC MAŁY</t>
  </si>
  <si>
    <t>WÓLKA DOLNA</t>
  </si>
  <si>
    <t>WÓLKA OKRĄGLIK</t>
  </si>
  <si>
    <t>WYSZOMIERZ</t>
  </si>
  <si>
    <t>ŻOCHY</t>
  </si>
  <si>
    <t>257879105 w.112</t>
  </si>
  <si>
    <t>Ewa Markiewicz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</si>
</sst>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yyyy\-mm\-dd;@"/>
  </numFmts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6"/>
      <color rgb="FF3F3F7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0" fillId="2" borderId="15" applyNumberFormat="0" applyAlignment="0" applyProtection="0"/>
    <xf numFmtId="0" fontId="11" fillId="3" borderId="16" applyNumberFormat="0" applyAlignment="0" applyProtection="0"/>
  </cellStyleXfs>
  <cellXfs count="58">
    <xf numFmtId="0" fontId="0" fillId="0" borderId="0" xfId="0"/>
    <xf numFmtId="0" fontId="10" fillId="2" borderId="15" xfId="1"/>
    <xf numFmtId="0" fontId="11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3" borderId="1" xfId="2" applyBorder="1"/>
    <xf numFmtId="0" fontId="11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10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1" fillId="3" borderId="16" xfId="2" applyNumberFormat="1"/>
    <xf numFmtId="3" fontId="1" fillId="0" borderId="8" xfId="0" applyNumberFormat="1" applyFont="1" applyBorder="1"/>
    <xf numFmtId="3" fontId="10" fillId="2" borderId="15" xfId="1" applyNumberFormat="1"/>
    <xf numFmtId="3" fontId="11" fillId="3" borderId="16" xfId="2" applyNumberFormat="1"/>
    <xf numFmtId="164" fontId="11" fillId="3" borderId="2" xfId="2" applyNumberFormat="1" applyBorder="1"/>
    <xf numFmtId="164" fontId="11" fillId="3" borderId="9" xfId="2" applyNumberFormat="1" applyBorder="1"/>
    <xf numFmtId="3" fontId="11" fillId="3" borderId="2" xfId="2" applyNumberFormat="1" applyBorder="1"/>
    <xf numFmtId="164" fontId="10" fillId="2" borderId="15" xfId="1" applyNumberFormat="1"/>
    <xf numFmtId="49" fontId="10" fillId="2" borderId="15" xfId="1" applyNumberFormat="1"/>
    <xf numFmtId="49" fontId="11" fillId="3" borderId="2" xfId="2" applyNumberFormat="1" applyBorder="1"/>
    <xf numFmtId="3" fontId="12" fillId="2" borderId="17" xfId="1" applyNumberFormat="1" applyFont="1" applyBorder="1"/>
    <xf numFmtId="3" fontId="12" fillId="2" borderId="15" xfId="1" applyNumberFormat="1" applyFont="1"/>
    <xf numFmtId="0" fontId="12" fillId="2" borderId="17" xfId="1" applyFont="1" applyBorder="1"/>
    <xf numFmtId="0" fontId="12" fillId="2" borderId="15" xfId="1" applyFont="1"/>
    <xf numFmtId="0" fontId="12" fillId="2" borderId="15" xfId="1" applyFont="1" applyAlignment="1">
      <alignment wrapText="1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1" xfId="0" applyNumberFormat="1" applyBorder="1" applyAlignment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workbookViewId="0">
      <selection activeCell="E62" sqref="E62"/>
    </sheetView>
  </sheetViews>
  <sheetFormatPr defaultRowHeight="1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>
      <c r="A1" s="5" t="s">
        <v>15</v>
      </c>
    </row>
    <row r="2" spans="1:8" ht="36" customHeight="1">
      <c r="A2" s="42" t="s">
        <v>21</v>
      </c>
      <c r="B2" s="42"/>
      <c r="C2" s="42"/>
      <c r="D2" s="42"/>
      <c r="E2" s="6"/>
      <c r="F2" s="6"/>
      <c r="G2" s="6"/>
      <c r="H2" s="6"/>
    </row>
    <row r="4" spans="1:8">
      <c r="A4" s="52" t="s">
        <v>1</v>
      </c>
      <c r="B4" s="53"/>
      <c r="C4" s="1" t="s">
        <v>31</v>
      </c>
    </row>
    <row r="5" spans="1:8">
      <c r="A5" s="52" t="s">
        <v>0</v>
      </c>
      <c r="B5" s="53"/>
      <c r="C5" s="33" t="s">
        <v>32</v>
      </c>
    </row>
    <row r="6" spans="1:8">
      <c r="A6" s="52" t="s">
        <v>16</v>
      </c>
      <c r="B6" s="53"/>
      <c r="C6" s="1">
        <v>2024</v>
      </c>
    </row>
    <row r="7" spans="1:8" ht="18">
      <c r="A7" s="52" t="s">
        <v>22</v>
      </c>
      <c r="B7" s="54"/>
      <c r="C7" s="25">
        <f>ROUND(C8/C9,2)</f>
        <v>6702.24</v>
      </c>
    </row>
    <row r="8" spans="1:8">
      <c r="A8" s="52" t="s">
        <v>19</v>
      </c>
      <c r="B8" s="53"/>
      <c r="C8" s="32">
        <v>36225590.859999999</v>
      </c>
    </row>
    <row r="9" spans="1:8">
      <c r="A9" s="52" t="s">
        <v>17</v>
      </c>
      <c r="B9" s="53"/>
      <c r="C9" s="27">
        <v>5405</v>
      </c>
    </row>
    <row r="10" spans="1:8">
      <c r="A10" s="52" t="s">
        <v>8</v>
      </c>
      <c r="B10" s="53"/>
      <c r="C10" s="1" t="s">
        <v>30</v>
      </c>
    </row>
    <row r="12" spans="1:8" ht="18">
      <c r="A12" s="23" t="s">
        <v>2</v>
      </c>
      <c r="B12" s="23" t="s">
        <v>3</v>
      </c>
      <c r="C12" s="26" t="s">
        <v>23</v>
      </c>
      <c r="D12" s="24" t="s">
        <v>4</v>
      </c>
    </row>
    <row r="13" spans="1:8" ht="21">
      <c r="A13" s="22">
        <v>1</v>
      </c>
      <c r="B13" s="37" t="s">
        <v>33</v>
      </c>
      <c r="C13" s="35">
        <v>54</v>
      </c>
      <c r="D13" s="25">
        <f>ROUND(MIN(10*$C$7,(2+(C13/100))*$C$7),2)</f>
        <v>17023.689999999999</v>
      </c>
    </row>
    <row r="14" spans="1:8" ht="21">
      <c r="A14" s="1">
        <v>2</v>
      </c>
      <c r="B14" s="38" t="s">
        <v>34</v>
      </c>
      <c r="C14" s="36">
        <v>70</v>
      </c>
      <c r="D14" s="25">
        <f t="shared" ref="D14:D33" si="0">ROUND(MIN(10*$C$7,(2+(C14/100))*$C$7),2)</f>
        <v>18096.05</v>
      </c>
    </row>
    <row r="15" spans="1:8" ht="63">
      <c r="A15" s="1">
        <v>3</v>
      </c>
      <c r="B15" s="39" t="s">
        <v>35</v>
      </c>
      <c r="C15" s="36">
        <v>73</v>
      </c>
      <c r="D15" s="25">
        <f t="shared" si="0"/>
        <v>18297.12</v>
      </c>
    </row>
    <row r="16" spans="1:8" ht="42">
      <c r="A16" s="1">
        <v>4</v>
      </c>
      <c r="B16" s="39" t="s">
        <v>36</v>
      </c>
      <c r="C16" s="36">
        <v>119</v>
      </c>
      <c r="D16" s="25">
        <f t="shared" si="0"/>
        <v>21380.15</v>
      </c>
    </row>
    <row r="17" spans="1:4" ht="42">
      <c r="A17" s="1">
        <v>5</v>
      </c>
      <c r="B17" s="39" t="s">
        <v>37</v>
      </c>
      <c r="C17" s="36">
        <v>95</v>
      </c>
      <c r="D17" s="25">
        <f t="shared" ref="D17:D20" si="1">ROUND(MIN(10*$C$7,(2+(C17/100))*$C$7),2)</f>
        <v>19771.61</v>
      </c>
    </row>
    <row r="18" spans="1:4" ht="42">
      <c r="A18" s="1">
        <v>6</v>
      </c>
      <c r="B18" s="39" t="s">
        <v>38</v>
      </c>
      <c r="C18" s="36">
        <v>101</v>
      </c>
      <c r="D18" s="25">
        <f t="shared" si="1"/>
        <v>20173.740000000002</v>
      </c>
    </row>
    <row r="19" spans="1:4" ht="21">
      <c r="A19" s="1">
        <v>7</v>
      </c>
      <c r="B19" s="38" t="s">
        <v>39</v>
      </c>
      <c r="C19" s="36">
        <v>134</v>
      </c>
      <c r="D19" s="25">
        <f t="shared" si="1"/>
        <v>22385.48</v>
      </c>
    </row>
    <row r="20" spans="1:4" ht="21">
      <c r="A20" s="1">
        <v>8</v>
      </c>
      <c r="B20" s="37" t="s">
        <v>40</v>
      </c>
      <c r="C20" s="35">
        <v>246</v>
      </c>
      <c r="D20" s="25">
        <f t="shared" si="1"/>
        <v>29891.99</v>
      </c>
    </row>
    <row r="21" spans="1:4" ht="21">
      <c r="A21" s="22">
        <v>9</v>
      </c>
      <c r="B21" s="38" t="s">
        <v>41</v>
      </c>
      <c r="C21" s="36">
        <v>111</v>
      </c>
      <c r="D21" s="25">
        <f>ROUND(MIN(10*$C$7,(2+(C21/100))*$C$7),2)</f>
        <v>20843.97</v>
      </c>
    </row>
    <row r="22" spans="1:4" ht="21">
      <c r="A22" s="1">
        <v>10</v>
      </c>
      <c r="B22" s="38" t="s">
        <v>42</v>
      </c>
      <c r="C22" s="36">
        <v>203</v>
      </c>
      <c r="D22" s="25">
        <f t="shared" ref="D22:D29" si="2">ROUND(MIN(10*$C$7,(2+(C22/100))*$C$7),2)</f>
        <v>27010.03</v>
      </c>
    </row>
    <row r="23" spans="1:4" ht="21">
      <c r="A23" s="1">
        <v>11</v>
      </c>
      <c r="B23" s="38" t="s">
        <v>43</v>
      </c>
      <c r="C23" s="36">
        <v>14</v>
      </c>
      <c r="D23" s="25">
        <f t="shared" si="2"/>
        <v>14342.79</v>
      </c>
    </row>
    <row r="24" spans="1:4" ht="21">
      <c r="A24" s="1">
        <v>12</v>
      </c>
      <c r="B24" s="38" t="s">
        <v>44</v>
      </c>
      <c r="C24" s="36">
        <v>92</v>
      </c>
      <c r="D24" s="25">
        <f t="shared" si="2"/>
        <v>19570.54</v>
      </c>
    </row>
    <row r="25" spans="1:4" ht="21">
      <c r="A25" s="1">
        <v>13</v>
      </c>
      <c r="B25" s="38" t="s">
        <v>45</v>
      </c>
      <c r="C25" s="36">
        <v>64</v>
      </c>
      <c r="D25" s="25">
        <f t="shared" si="2"/>
        <v>17693.91</v>
      </c>
    </row>
    <row r="26" spans="1:4" ht="21">
      <c r="A26" s="1">
        <v>14</v>
      </c>
      <c r="B26" s="38" t="s">
        <v>46</v>
      </c>
      <c r="C26" s="36">
        <v>45</v>
      </c>
      <c r="D26" s="25">
        <f t="shared" si="2"/>
        <v>16420.490000000002</v>
      </c>
    </row>
    <row r="27" spans="1:4" ht="21">
      <c r="A27" s="1">
        <v>15</v>
      </c>
      <c r="B27" s="37" t="s">
        <v>47</v>
      </c>
      <c r="C27" s="35">
        <v>71</v>
      </c>
      <c r="D27" s="25">
        <f t="shared" si="2"/>
        <v>18163.07</v>
      </c>
    </row>
    <row r="28" spans="1:4" ht="21">
      <c r="A28" s="1">
        <v>16</v>
      </c>
      <c r="B28" s="38" t="s">
        <v>48</v>
      </c>
      <c r="C28" s="36">
        <v>115</v>
      </c>
      <c r="D28" s="25">
        <f t="shared" si="2"/>
        <v>21112.06</v>
      </c>
    </row>
    <row r="29" spans="1:4" ht="42">
      <c r="A29" s="1">
        <v>17</v>
      </c>
      <c r="B29" s="39" t="s">
        <v>49</v>
      </c>
      <c r="C29" s="36">
        <v>101</v>
      </c>
      <c r="D29" s="25">
        <f t="shared" si="2"/>
        <v>20173.740000000002</v>
      </c>
    </row>
    <row r="30" spans="1:4" ht="21">
      <c r="A30" s="1">
        <v>18</v>
      </c>
      <c r="B30" s="39" t="s">
        <v>50</v>
      </c>
      <c r="C30" s="36">
        <v>142</v>
      </c>
      <c r="D30" s="25">
        <f t="shared" si="0"/>
        <v>22921.66</v>
      </c>
    </row>
    <row r="31" spans="1:4" ht="21">
      <c r="A31" s="1">
        <v>19</v>
      </c>
      <c r="B31" s="38" t="s">
        <v>51</v>
      </c>
      <c r="C31" s="36">
        <v>270</v>
      </c>
      <c r="D31" s="25">
        <f t="shared" si="0"/>
        <v>31500.53</v>
      </c>
    </row>
    <row r="32" spans="1:4" ht="21">
      <c r="A32" s="1">
        <v>20</v>
      </c>
      <c r="B32" s="38" t="s">
        <v>52</v>
      </c>
      <c r="C32" s="36">
        <v>117</v>
      </c>
      <c r="D32" s="25">
        <f t="shared" si="0"/>
        <v>21246.1</v>
      </c>
    </row>
    <row r="33" spans="1:9" ht="42">
      <c r="A33" s="1">
        <v>21</v>
      </c>
      <c r="B33" s="39" t="s">
        <v>53</v>
      </c>
      <c r="C33" s="36">
        <v>94</v>
      </c>
      <c r="D33" s="25">
        <f t="shared" si="0"/>
        <v>19704.59</v>
      </c>
    </row>
    <row r="34" spans="1:9" ht="21">
      <c r="A34" s="22">
        <v>22</v>
      </c>
      <c r="B34" s="37" t="s">
        <v>54</v>
      </c>
      <c r="C34" s="35">
        <v>553</v>
      </c>
      <c r="D34" s="25">
        <f>ROUND(MIN(10*$C$7,(2+(C34/100))*$C$7),2)</f>
        <v>50467.87</v>
      </c>
    </row>
    <row r="35" spans="1:9" ht="21">
      <c r="A35" s="1">
        <v>23</v>
      </c>
      <c r="B35" s="38" t="s">
        <v>55</v>
      </c>
      <c r="C35" s="36">
        <v>168</v>
      </c>
      <c r="D35" s="25">
        <f t="shared" ref="D35:D40" si="3">ROUND(MIN(10*$C$7,(2+(C35/100))*$C$7),2)</f>
        <v>24664.240000000002</v>
      </c>
    </row>
    <row r="36" spans="1:9" ht="21">
      <c r="A36" s="1">
        <v>24</v>
      </c>
      <c r="B36" s="38" t="s">
        <v>56</v>
      </c>
      <c r="C36" s="36">
        <v>151</v>
      </c>
      <c r="D36" s="25">
        <f t="shared" si="3"/>
        <v>23524.86</v>
      </c>
    </row>
    <row r="37" spans="1:9" ht="21">
      <c r="A37" s="1">
        <v>25</v>
      </c>
      <c r="B37" s="38" t="s">
        <v>57</v>
      </c>
      <c r="C37" s="36">
        <v>114</v>
      </c>
      <c r="D37" s="25">
        <f t="shared" si="3"/>
        <v>21045.03</v>
      </c>
    </row>
    <row r="38" spans="1:9" ht="21">
      <c r="A38" s="1">
        <v>26</v>
      </c>
      <c r="B38" s="38" t="s">
        <v>58</v>
      </c>
      <c r="C38" s="36">
        <v>75</v>
      </c>
      <c r="D38" s="25">
        <f t="shared" si="3"/>
        <v>18431.16</v>
      </c>
    </row>
    <row r="39" spans="1:9" ht="21">
      <c r="A39" s="1">
        <v>27</v>
      </c>
      <c r="B39" s="38" t="s">
        <v>59</v>
      </c>
      <c r="C39" s="36">
        <v>257</v>
      </c>
      <c r="D39" s="25">
        <f t="shared" si="3"/>
        <v>30629.24</v>
      </c>
    </row>
    <row r="40" spans="1:9" ht="21">
      <c r="A40" s="1">
        <v>28</v>
      </c>
      <c r="B40" s="38" t="s">
        <v>60</v>
      </c>
      <c r="C40" s="36">
        <v>36</v>
      </c>
      <c r="D40" s="25">
        <f t="shared" si="3"/>
        <v>15817.29</v>
      </c>
    </row>
    <row r="41" spans="1:9" ht="21">
      <c r="A41" s="1">
        <v>29</v>
      </c>
      <c r="B41" s="38" t="s">
        <v>61</v>
      </c>
      <c r="C41" s="36">
        <v>136</v>
      </c>
      <c r="D41" s="25">
        <f t="shared" ref="D41" si="4">ROUND(MIN(10*$C$7,(2+(C41/100))*$C$7),2)</f>
        <v>22519.53</v>
      </c>
    </row>
    <row r="42" spans="1:9">
      <c r="A42" s="9" t="s">
        <v>9</v>
      </c>
      <c r="B42" s="2">
        <f>ROWS(B13:B41)</f>
        <v>29</v>
      </c>
      <c r="C42" s="28">
        <f>SUM(C13:C41)</f>
        <v>3821</v>
      </c>
      <c r="D42" s="25">
        <f>SUM(D13:D41)</f>
        <v>644822.53000000014</v>
      </c>
    </row>
    <row r="45" spans="1:9">
      <c r="A45" s="3"/>
      <c r="B45" s="3"/>
      <c r="C45" s="3"/>
      <c r="D45" s="3"/>
      <c r="E45" s="3"/>
      <c r="F45" s="3"/>
      <c r="G45" s="3"/>
      <c r="H45" s="3"/>
    </row>
    <row r="46" spans="1:9" ht="15.75" thickBot="1">
      <c r="B46" s="19" t="s">
        <v>5</v>
      </c>
      <c r="C46" s="3"/>
      <c r="D46" s="3"/>
      <c r="E46" s="3"/>
      <c r="F46" s="3"/>
      <c r="G46" s="18"/>
      <c r="H46" s="3"/>
      <c r="I46" s="3"/>
    </row>
    <row r="47" spans="1:9" ht="61.5">
      <c r="B47" s="21" t="s">
        <v>1</v>
      </c>
      <c r="C47" s="12" t="s">
        <v>6</v>
      </c>
      <c r="D47" s="12" t="s">
        <v>0</v>
      </c>
      <c r="E47" s="13" t="s">
        <v>14</v>
      </c>
      <c r="F47" s="13" t="s">
        <v>18</v>
      </c>
      <c r="G47" s="13" t="s">
        <v>17</v>
      </c>
      <c r="H47" s="12" t="s">
        <v>24</v>
      </c>
      <c r="I47" s="14" t="s">
        <v>7</v>
      </c>
    </row>
    <row r="48" spans="1:9" ht="15.75" thickBot="1">
      <c r="B48" s="10" t="str">
        <f>C4</f>
        <v>KOSÓW LACKI</v>
      </c>
      <c r="C48" s="11" t="str">
        <f>RIGHT(C5,1)</f>
        <v>3</v>
      </c>
      <c r="D48" s="34" t="str">
        <f>C5</f>
        <v>1429053</v>
      </c>
      <c r="E48" s="11">
        <f>B42</f>
        <v>29</v>
      </c>
      <c r="F48" s="31">
        <f>C42</f>
        <v>3821</v>
      </c>
      <c r="G48" s="31">
        <f>C9</f>
        <v>5405</v>
      </c>
      <c r="H48" s="29">
        <f>C7</f>
        <v>6702.24</v>
      </c>
      <c r="I48" s="30">
        <f>D42</f>
        <v>644822.53000000014</v>
      </c>
    </row>
    <row r="55" spans="1:4">
      <c r="B55" s="4" t="s">
        <v>13</v>
      </c>
      <c r="C55" s="41">
        <v>45124</v>
      </c>
      <c r="D55" s="4" t="s">
        <v>13</v>
      </c>
    </row>
    <row r="56" spans="1:4">
      <c r="B56" s="7" t="s">
        <v>10</v>
      </c>
      <c r="C56" s="7" t="s">
        <v>11</v>
      </c>
      <c r="D56" s="8" t="s">
        <v>12</v>
      </c>
    </row>
    <row r="57" spans="1:4">
      <c r="C57" s="4"/>
      <c r="D57" s="4"/>
    </row>
    <row r="58" spans="1:4">
      <c r="C58" s="4"/>
      <c r="D58" s="4"/>
    </row>
    <row r="59" spans="1:4">
      <c r="B59" s="4" t="s">
        <v>63</v>
      </c>
      <c r="C59" s="40" t="s">
        <v>62</v>
      </c>
    </row>
    <row r="60" spans="1:4" ht="54" customHeight="1">
      <c r="B60" s="20" t="s">
        <v>20</v>
      </c>
    </row>
    <row r="61" spans="1:4" ht="14.25" customHeight="1">
      <c r="B61" s="20"/>
    </row>
    <row r="62" spans="1:4" ht="49.5" customHeight="1">
      <c r="A62" s="43" t="s">
        <v>25</v>
      </c>
      <c r="B62" s="44"/>
      <c r="C62" s="44"/>
      <c r="D62" s="45"/>
    </row>
    <row r="63" spans="1:4" ht="30.75" customHeight="1">
      <c r="A63" s="55" t="s">
        <v>26</v>
      </c>
      <c r="B63" s="56"/>
      <c r="C63" s="56"/>
      <c r="D63" s="57"/>
    </row>
    <row r="64" spans="1:4" s="17" customFormat="1" ht="38.25" customHeight="1">
      <c r="A64" s="49" t="s">
        <v>27</v>
      </c>
      <c r="B64" s="50"/>
      <c r="C64" s="50"/>
      <c r="D64" s="51"/>
    </row>
    <row r="65" spans="1:4" s="16" customFormat="1" ht="47.25" customHeight="1">
      <c r="A65" s="46" t="s">
        <v>28</v>
      </c>
      <c r="B65" s="47"/>
      <c r="C65" s="47"/>
      <c r="D65" s="48"/>
    </row>
    <row r="66" spans="1:4" s="15" customFormat="1" ht="48.75" customHeight="1">
      <c r="A66" s="49" t="s">
        <v>29</v>
      </c>
      <c r="B66" s="50"/>
      <c r="C66" s="50"/>
      <c r="D66" s="51"/>
    </row>
  </sheetData>
  <mergeCells count="13">
    <mergeCell ref="A2:D2"/>
    <mergeCell ref="A62:D62"/>
    <mergeCell ref="A65:D65"/>
    <mergeCell ref="A64:D64"/>
    <mergeCell ref="A66:D66"/>
    <mergeCell ref="A4:B4"/>
    <mergeCell ref="A5:B5"/>
    <mergeCell ref="A6:B6"/>
    <mergeCell ref="A7:B7"/>
    <mergeCell ref="A8:B8"/>
    <mergeCell ref="A9:B9"/>
    <mergeCell ref="A10:B10"/>
    <mergeCell ref="A63:D63"/>
  </mergeCells>
  <phoneticPr fontId="9" type="noConversion"/>
  <pageMargins left="0.25" right="0.25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2023-07-17T12:28:00Z</dcterms:modified>
</cp:coreProperties>
</file>